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300" windowWidth="12300" windowHeight="8295" activeTab="0"/>
  </bookViews>
  <sheets>
    <sheet name="Звед б-т" sheetId="1" r:id="rId1"/>
  </sheets>
  <definedNames>
    <definedName name="_xlnm.Print_Area" localSheetId="0">'Звед б-т'!$A$1:$G$51</definedName>
  </definedNames>
  <calcPr fullCalcOnLoad="1"/>
</workbook>
</file>

<file path=xl/sharedStrings.xml><?xml version="1.0" encoding="utf-8"?>
<sst xmlns="http://schemas.openxmlformats.org/spreadsheetml/2006/main" count="94" uniqueCount="69">
  <si>
    <t>Найменування платежів</t>
  </si>
  <si>
    <t>Фактичне надходження</t>
  </si>
  <si>
    <t>Інші надходження</t>
  </si>
  <si>
    <t>Аналіз</t>
  </si>
  <si>
    <t>Плата за надання адміністративних послуг</t>
  </si>
  <si>
    <t>ДОХОДИ</t>
  </si>
  <si>
    <t>ВИДАТКИ</t>
  </si>
  <si>
    <t>виконання районного бюджету Чернігівського району</t>
  </si>
  <si>
    <t>Податок на прибуток підприємств та фінансових установ комунальної власності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</si>
  <si>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</si>
  <si>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тис.грн.</t>
  </si>
  <si>
    <t>Найменування видатків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</si>
  <si>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</si>
  <si>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</si>
  <si>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Інша діяльність у сфері державного управління</t>
  </si>
  <si>
    <t>0180</t>
  </si>
  <si>
    <t>КБК</t>
  </si>
  <si>
    <t>Касові  видатки</t>
  </si>
  <si>
    <t>Відхилення                  ( +, - )</t>
  </si>
  <si>
    <t>%    виконання</t>
  </si>
  <si>
    <t>Чернігівська районна рада</t>
  </si>
  <si>
    <t>Чернігівська районна державна адміністрація</t>
  </si>
  <si>
    <t>01</t>
  </si>
  <si>
    <t>02</t>
  </si>
  <si>
    <t>8110</t>
  </si>
  <si>
    <t>8220</t>
  </si>
  <si>
    <t>06</t>
  </si>
  <si>
    <t>1141</t>
  </si>
  <si>
    <t>08</t>
  </si>
  <si>
    <t>3160</t>
  </si>
  <si>
    <t>3192</t>
  </si>
  <si>
    <t>Всього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</si>
  <si>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</si>
  <si>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</t>
  </si>
  <si>
    <t>Відділ  освіти, сім"ї молоді та спорту  Чернігівської районної державної адміністрації</t>
  </si>
  <si>
    <t>Забезпечення діяльності інших закладів у сфері освіти</t>
  </si>
  <si>
    <t>Орган з питань праці та соціального захисту населення Чернігівської районної державної адміністрації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</si>
  <si>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</si>
  <si>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</si>
  <si>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Офіційні трансферти</t>
  </si>
  <si>
    <t>Всього без урахування трансфертів</t>
  </si>
  <si>
    <t>Загальний фонд</t>
  </si>
  <si>
    <t>Спеціальний фонд</t>
  </si>
  <si>
    <t>Надходження від орендної плати за користування цілісним майновим комплексом та іншим майном, що перебуває в комунальній власності (30%)</t>
  </si>
  <si>
    <t>1142</t>
  </si>
  <si>
    <t>Інші програми та заходи у сфері освіти</t>
  </si>
  <si>
    <t>7110</t>
  </si>
  <si>
    <t>Реалізація програм в галузі сільського господарства</t>
  </si>
  <si>
    <t>37</t>
  </si>
  <si>
    <t>Фінансовий відділ Чернігівської районної державної адміністрації</t>
  </si>
  <si>
    <t>9770</t>
  </si>
  <si>
    <t>Інші субвенції з місцевого бюджету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</si>
  <si>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</si>
  <si>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Уточнені бюджетні призначення на звітний період</t>
  </si>
  <si>
    <t>Уточнені бюджетні призначення на рік</t>
  </si>
  <si>
    <t>Адміністративні штрафи та санкції</t>
  </si>
  <si>
    <t>%    виконання річного плану</t>
  </si>
  <si>
    <t>Відхилення   до річного плану               ( +, - )</t>
  </si>
  <si>
    <t>5388,4</t>
  </si>
  <si>
    <t>1988,7</t>
  </si>
  <si>
    <t>1709,6</t>
  </si>
  <si>
    <t>298,7</t>
  </si>
  <si>
    <t>266,4</t>
  </si>
  <si>
    <t>68,8</t>
  </si>
  <si>
    <t>217,6</t>
  </si>
  <si>
    <t>6120,0</t>
  </si>
  <si>
    <t>РАЗОМ  ПО ЗАГАЛЬНОМУ І СПЕЦІАЛЬНОМУ ФОНДАХ</t>
  </si>
  <si>
    <t>за січень-жовтень 2021 року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</si>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</sst>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-;\-* #,##0_-;_-* &quot;-&quot;_-;_-@_-"/>
    <numFmt numFmtId="173" formatCode="_-* #,##0.00_-;\-* #,##0.00_-;_-* &quot;-&quot;??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%"/>
    <numFmt numFmtId="192" formatCode="0.000"/>
    <numFmt numFmtId="193" formatCode="0.0000"/>
    <numFmt numFmtId="194" formatCode="0.00000"/>
    <numFmt numFmtId="195" formatCode="#,##0.0"/>
    <numFmt numFmtId="196" formatCode="#0.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  <numFmt numFmtId="202" formatCode="#0.0"/>
  </numFmts>
  <fonts count="4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32" borderId="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/>
    </xf>
    <xf numFmtId="0" fontId="1" fillId="32" borderId="0" xfId="0" applyFont="1" applyFill="1" applyBorder="1" applyAlignment="1">
      <alignment vertical="top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0" fontId="10" fillId="32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/>
    </xf>
    <xf numFmtId="49" fontId="9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top"/>
    </xf>
    <xf numFmtId="0" fontId="4" fillId="32" borderId="0" xfId="0" applyFont="1" applyFill="1" applyBorder="1" applyAlignment="1">
      <alignment horizontal="center" vertical="top"/>
    </xf>
    <xf numFmtId="190" fontId="6" fillId="32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190" fontId="6" fillId="32" borderId="10" xfId="0" applyNumberFormat="1" applyFont="1" applyFill="1" applyBorder="1" applyAlignment="1">
      <alignment horizontal="center" vertical="top"/>
    </xf>
    <xf numFmtId="190" fontId="8" fillId="32" borderId="10" xfId="0" applyNumberFormat="1" applyFont="1" applyFill="1" applyBorder="1" applyAlignment="1">
      <alignment horizontal="center" vertical="top"/>
    </xf>
    <xf numFmtId="190" fontId="5" fillId="32" borderId="10" xfId="0" applyNumberFormat="1" applyFont="1" applyFill="1" applyBorder="1" applyAlignment="1">
      <alignment horizontal="center" vertical="top"/>
    </xf>
    <xf numFmtId="190" fontId="7" fillId="32" borderId="10" xfId="0" applyNumberFormat="1" applyFont="1" applyFill="1" applyBorder="1" applyAlignment="1">
      <alignment horizontal="center" vertical="top"/>
    </xf>
    <xf numFmtId="190" fontId="7" fillId="32" borderId="10" xfId="0" applyNumberFormat="1" applyFont="1" applyFill="1" applyBorder="1" applyAlignment="1">
      <alignment horizontal="center" vertical="top" wrapText="1"/>
    </xf>
    <xf numFmtId="190" fontId="5" fillId="33" borderId="10" xfId="0" applyNumberFormat="1" applyFont="1" applyFill="1" applyBorder="1" applyAlignment="1">
      <alignment horizontal="center" vertical="top"/>
    </xf>
    <xf numFmtId="190" fontId="7" fillId="33" borderId="10" xfId="0" applyNumberFormat="1" applyFont="1" applyFill="1" applyBorder="1" applyAlignment="1">
      <alignment horizontal="center" vertical="top"/>
    </xf>
    <xf numFmtId="190" fontId="7" fillId="33" borderId="10" xfId="0" applyNumberFormat="1" applyFont="1" applyFill="1" applyBorder="1" applyAlignment="1">
      <alignment horizontal="center" vertical="top" wrapText="1"/>
    </xf>
    <xf numFmtId="190" fontId="6" fillId="32" borderId="10" xfId="53" applyNumberFormat="1" applyFont="1" applyFill="1" applyBorder="1" applyAlignment="1">
      <alignment horizontal="center" vertical="top"/>
      <protection/>
    </xf>
    <xf numFmtId="190" fontId="7" fillId="32" borderId="10" xfId="53" applyNumberFormat="1" applyFont="1" applyFill="1" applyBorder="1" applyAlignment="1">
      <alignment horizontal="center" vertical="top"/>
      <protection/>
    </xf>
    <xf numFmtId="190" fontId="7" fillId="33" borderId="10" xfId="53" applyNumberFormat="1" applyFont="1" applyFill="1" applyBorder="1" applyAlignment="1">
      <alignment horizontal="center" vertical="top"/>
      <protection/>
    </xf>
    <xf numFmtId="190" fontId="5" fillId="33" borderId="10" xfId="0" applyNumberFormat="1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vertical="top"/>
    </xf>
    <xf numFmtId="0" fontId="11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 vertical="top"/>
    </xf>
    <xf numFmtId="0" fontId="8" fillId="32" borderId="11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190" fontId="8" fillId="32" borderId="10" xfId="0" applyNumberFormat="1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/>
    </xf>
    <xf numFmtId="0" fontId="11" fillId="32" borderId="0" xfId="0" applyFont="1" applyFill="1" applyBorder="1" applyAlignment="1">
      <alignment vertical="top"/>
    </xf>
    <xf numFmtId="0" fontId="1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vertical="top"/>
    </xf>
    <xf numFmtId="0" fontId="7" fillId="32" borderId="1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top"/>
    </xf>
    <xf numFmtId="0" fontId="4" fillId="32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horizontal="center" vertical="top"/>
    </xf>
    <xf numFmtId="0" fontId="5" fillId="32" borderId="12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8" fillId="32" borderId="12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top" wrapText="1"/>
    </xf>
    <xf numFmtId="0" fontId="8" fillId="32" borderId="14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0</xdr:rowOff>
    </xdr:from>
    <xdr:to>
      <xdr:col>0</xdr:col>
      <xdr:colOff>971550</xdr:colOff>
      <xdr:row>0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9"/>
  <sheetViews>
    <sheetView tabSelected="1" view="pageBreakPreview" zoomScale="69" zoomScaleNormal="66" zoomScaleSheetLayoutView="69" zoomScalePageLayoutView="0" workbookViewId="0" topLeftCell="A28">
      <selection activeCell="A12" sqref="A12"/>
    </sheetView>
  </sheetViews>
  <sheetFormatPr defaultColWidth="9.00390625" defaultRowHeight="12.75"/>
  <cols>
    <col min="1" max="1" width="72.375" style="46" customWidth="1"/>
    <col min="2" max="3" width="17.375" style="47" customWidth="1"/>
    <col min="4" max="4" width="21.75390625" style="46" customWidth="1"/>
    <col min="5" max="5" width="21.00390625" style="46" customWidth="1"/>
    <col min="6" max="6" width="16.875" style="46" customWidth="1"/>
    <col min="7" max="7" width="17.00390625" style="46" customWidth="1"/>
    <col min="8" max="16384" width="9.125" style="46" customWidth="1"/>
  </cols>
  <sheetData>
    <row r="1" spans="1:7" s="5" customFormat="1" ht="22.5" customHeight="1">
      <c r="A1" s="32"/>
      <c r="B1" s="33" t="s">
        <v>3</v>
      </c>
      <c r="C1" s="33"/>
      <c r="D1" s="34"/>
      <c r="E1" s="32"/>
      <c r="F1" s="32"/>
      <c r="G1" s="32"/>
    </row>
    <row r="2" spans="1:7" s="5" customFormat="1" ht="21" customHeight="1">
      <c r="A2" s="32"/>
      <c r="B2" s="33" t="s">
        <v>7</v>
      </c>
      <c r="C2" s="33"/>
      <c r="D2" s="34"/>
      <c r="E2" s="32"/>
      <c r="F2" s="32"/>
      <c r="G2" s="32"/>
    </row>
    <row r="3" spans="1:7" s="5" customFormat="1" ht="18" customHeight="1">
      <c r="A3" s="32"/>
      <c r="B3" s="33" t="s">
        <v>67</v>
      </c>
      <c r="C3" s="33"/>
      <c r="D3" s="34"/>
      <c r="E3" s="32"/>
      <c r="F3" s="32"/>
      <c r="G3" s="32"/>
    </row>
    <row r="4" spans="1:7" s="5" customFormat="1" ht="5.25" customHeight="1">
      <c r="A4" s="32"/>
      <c r="B4" s="34"/>
      <c r="C4" s="34"/>
      <c r="D4" s="34"/>
      <c r="E4" s="32"/>
      <c r="F4" s="32"/>
      <c r="G4" s="32"/>
    </row>
    <row r="5" spans="1:7" s="5" customFormat="1" ht="18" customHeight="1">
      <c r="A5" s="32"/>
      <c r="B5" s="17" t="s">
        <v>5</v>
      </c>
      <c r="C5" s="1"/>
      <c r="D5" s="1"/>
      <c r="E5" s="32"/>
      <c r="F5" s="32"/>
      <c r="G5" s="32"/>
    </row>
    <row r="6" spans="1:7" s="5" customFormat="1" ht="20.25" customHeight="1">
      <c r="A6" s="32"/>
      <c r="B6" s="34"/>
      <c r="C6" s="34"/>
      <c r="D6" s="32"/>
      <c r="E6" s="32"/>
      <c r="F6" s="32"/>
      <c r="G6" s="32" t="s">
        <v>10</v>
      </c>
    </row>
    <row r="7" spans="1:7" s="36" customFormat="1" ht="76.5" customHeight="1">
      <c r="A7" s="35" t="s">
        <v>0</v>
      </c>
      <c r="B7" s="35" t="s">
        <v>16</v>
      </c>
      <c r="C7" s="35" t="s">
        <v>54</v>
      </c>
      <c r="D7" s="35" t="s">
        <v>53</v>
      </c>
      <c r="E7" s="35" t="s">
        <v>1</v>
      </c>
      <c r="F7" s="2" t="s">
        <v>56</v>
      </c>
      <c r="G7" s="2" t="s">
        <v>57</v>
      </c>
    </row>
    <row r="8" spans="1:7" s="36" customFormat="1" ht="24.75" customHeight="1">
      <c r="A8" s="48" t="s">
        <v>41</v>
      </c>
      <c r="B8" s="49"/>
      <c r="C8" s="49"/>
      <c r="D8" s="49"/>
      <c r="E8" s="49"/>
      <c r="F8" s="49"/>
      <c r="G8" s="50"/>
    </row>
    <row r="9" spans="1:7" s="5" customFormat="1" ht="37.5">
      <c r="A9" s="3" t="s">
        <v>8</v>
      </c>
      <c r="B9" s="37">
        <v>11020200</v>
      </c>
      <c r="C9" s="38">
        <v>12.2</v>
      </c>
      <c r="D9" s="21">
        <v>8</v>
      </c>
      <c r="E9" s="21">
        <v>37.6</v>
      </c>
      <c r="F9" s="20">
        <f>IF(C9=0,"",E9/C9*100)</f>
        <v>308.1967213114754</v>
      </c>
      <c r="G9" s="18">
        <f>E9-C9</f>
        <v>25.400000000000002</v>
      </c>
    </row>
    <row r="10" spans="1:7" s="5" customFormat="1" ht="57.75" customHeight="1">
      <c r="A10" s="3" t="s">
        <v>9</v>
      </c>
      <c r="B10" s="37">
        <v>21010300</v>
      </c>
      <c r="C10" s="38">
        <v>16</v>
      </c>
      <c r="D10" s="21">
        <v>9</v>
      </c>
      <c r="E10" s="21">
        <v>11.8</v>
      </c>
      <c r="F10" s="20">
        <f aca="true" t="shared" si="0" ref="F10:F15">IF(C10=0,"",E10/C10*100)</f>
        <v>73.75</v>
      </c>
      <c r="G10" s="18">
        <f aca="true" t="shared" si="1" ref="G10:G15">E10-C10</f>
        <v>-4.199999999999999</v>
      </c>
    </row>
    <row r="11" spans="1:7" s="5" customFormat="1" ht="21" customHeight="1">
      <c r="A11" s="3" t="s">
        <v>55</v>
      </c>
      <c r="B11" s="37">
        <v>21081100</v>
      </c>
      <c r="C11" s="38"/>
      <c r="D11" s="21"/>
      <c r="E11" s="21">
        <v>21.1</v>
      </c>
      <c r="F11" s="20">
        <f t="shared" si="0"/>
      </c>
      <c r="G11" s="18">
        <f t="shared" si="1"/>
        <v>21.1</v>
      </c>
    </row>
    <row r="12" spans="1:7" s="5" customFormat="1" ht="78.75" customHeight="1">
      <c r="A12" s="3" t="s">
        <v>68</v>
      </c>
      <c r="B12" s="37">
        <v>21082400</v>
      </c>
      <c r="C12" s="38"/>
      <c r="D12" s="21"/>
      <c r="E12" s="21">
        <v>4.8</v>
      </c>
      <c r="F12" s="20">
        <f t="shared" si="0"/>
      </c>
      <c r="G12" s="18">
        <f t="shared" si="1"/>
        <v>4.8</v>
      </c>
    </row>
    <row r="13" spans="1:7" s="5" customFormat="1" ht="18.75">
      <c r="A13" s="3" t="s">
        <v>4</v>
      </c>
      <c r="B13" s="37">
        <v>22010000</v>
      </c>
      <c r="C13" s="38">
        <v>604.2</v>
      </c>
      <c r="D13" s="21">
        <v>480</v>
      </c>
      <c r="E13" s="21">
        <v>314.5</v>
      </c>
      <c r="F13" s="20">
        <f t="shared" si="0"/>
        <v>52.052300562727574</v>
      </c>
      <c r="G13" s="18">
        <f t="shared" si="1"/>
        <v>-289.70000000000005</v>
      </c>
    </row>
    <row r="14" spans="1:7" s="5" customFormat="1" ht="56.25">
      <c r="A14" s="3" t="s">
        <v>43</v>
      </c>
      <c r="B14" s="37">
        <v>22080400</v>
      </c>
      <c r="C14" s="38">
        <v>439.6</v>
      </c>
      <c r="D14" s="21">
        <v>340</v>
      </c>
      <c r="E14" s="21">
        <v>275.3</v>
      </c>
      <c r="F14" s="20">
        <f t="shared" si="0"/>
        <v>62.625113739763414</v>
      </c>
      <c r="G14" s="18">
        <f t="shared" si="1"/>
        <v>-164.3</v>
      </c>
    </row>
    <row r="15" spans="1:7" s="5" customFormat="1" ht="18.75">
      <c r="A15" s="3" t="s">
        <v>2</v>
      </c>
      <c r="B15" s="37">
        <v>24060300</v>
      </c>
      <c r="C15" s="38">
        <v>330</v>
      </c>
      <c r="D15" s="21">
        <v>230</v>
      </c>
      <c r="E15" s="21">
        <v>394.4</v>
      </c>
      <c r="F15" s="20">
        <f t="shared" si="0"/>
        <v>119.5151515151515</v>
      </c>
      <c r="G15" s="18">
        <f t="shared" si="1"/>
        <v>64.39999999999998</v>
      </c>
    </row>
    <row r="16" spans="1:7" s="16" customFormat="1" ht="19.5" customHeight="1">
      <c r="A16" s="13" t="s">
        <v>40</v>
      </c>
      <c r="B16" s="15"/>
      <c r="C16" s="31">
        <f>SUM(C9:C15)</f>
        <v>1402</v>
      </c>
      <c r="D16" s="31">
        <f>SUM(D9:D15)</f>
        <v>1067</v>
      </c>
      <c r="E16" s="31">
        <f>SUM(E9:E15)</f>
        <v>1059.5</v>
      </c>
      <c r="F16" s="26">
        <f>IF(C16=0,"",E16/C16*100)</f>
        <v>75.57061340941512</v>
      </c>
      <c r="G16" s="27">
        <f>E16-C16</f>
        <v>-342.5</v>
      </c>
    </row>
    <row r="17" spans="1:7" s="5" customFormat="1" ht="18.75">
      <c r="A17" s="4" t="s">
        <v>39</v>
      </c>
      <c r="B17" s="39">
        <v>40000000</v>
      </c>
      <c r="C17" s="21">
        <v>7056.1</v>
      </c>
      <c r="D17" s="21">
        <v>6878.8</v>
      </c>
      <c r="E17" s="21">
        <v>6653.5</v>
      </c>
      <c r="F17" s="20">
        <f>IF(C17=0,"",E17/C17*100)</f>
        <v>94.29429855019062</v>
      </c>
      <c r="G17" s="18">
        <f>E17-C17</f>
        <v>-402.60000000000036</v>
      </c>
    </row>
    <row r="18" spans="1:7" s="16" customFormat="1" ht="20.25">
      <c r="A18" s="13" t="s">
        <v>31</v>
      </c>
      <c r="B18" s="15"/>
      <c r="C18" s="25">
        <f>SUM(C16:C17)</f>
        <v>8458.1</v>
      </c>
      <c r="D18" s="25">
        <f>SUM(D16:D17)</f>
        <v>7945.8</v>
      </c>
      <c r="E18" s="25">
        <f>SUM(E16:E17)</f>
        <v>7713</v>
      </c>
      <c r="F18" s="26">
        <f>IF(C18=0,"",E18/C18*100)</f>
        <v>91.1906929452241</v>
      </c>
      <c r="G18" s="27">
        <f>E18-C18</f>
        <v>-745.1000000000004</v>
      </c>
    </row>
    <row r="19" spans="1:7" s="36" customFormat="1" ht="24.75" customHeight="1">
      <c r="A19" s="48" t="s">
        <v>42</v>
      </c>
      <c r="B19" s="49"/>
      <c r="C19" s="49"/>
      <c r="D19" s="49"/>
      <c r="E19" s="49"/>
      <c r="F19" s="49"/>
      <c r="G19" s="50"/>
    </row>
    <row r="20" spans="1:7" s="40" customFormat="1" ht="56.25">
      <c r="A20" s="3" t="s">
        <v>52</v>
      </c>
      <c r="B20" s="37">
        <v>25010300</v>
      </c>
      <c r="C20" s="38">
        <v>114.8</v>
      </c>
      <c r="D20" s="21">
        <v>114.8</v>
      </c>
      <c r="E20" s="21">
        <v>290.1</v>
      </c>
      <c r="F20" s="20">
        <f>IF(C20=0,"",E20/C20*100)</f>
        <v>252.70034843205576</v>
      </c>
      <c r="G20" s="18">
        <f>E20-C20</f>
        <v>175.3</v>
      </c>
    </row>
    <row r="21" spans="1:7" s="16" customFormat="1" ht="40.5">
      <c r="A21" s="19" t="s">
        <v>66</v>
      </c>
      <c r="B21" s="15"/>
      <c r="C21" s="25">
        <f>SUM(C20,C18)</f>
        <v>8572.9</v>
      </c>
      <c r="D21" s="25">
        <f>SUM(D20,D18)</f>
        <v>8060.6</v>
      </c>
      <c r="E21" s="25">
        <f>SUM(E20,E18)</f>
        <v>8003.1</v>
      </c>
      <c r="F21" s="26">
        <f>IF(C21=0,"",E21/C21*100)</f>
        <v>93.3534743202417</v>
      </c>
      <c r="G21" s="27">
        <f>E21-C21</f>
        <v>-569.7999999999993</v>
      </c>
    </row>
    <row r="22" spans="2:3" s="5" customFormat="1" ht="11.25" customHeight="1">
      <c r="B22" s="33"/>
      <c r="C22" s="41"/>
    </row>
    <row r="23" spans="2:4" s="5" customFormat="1" ht="20.25">
      <c r="B23" s="17" t="s">
        <v>6</v>
      </c>
      <c r="C23" s="1"/>
      <c r="D23" s="1"/>
    </row>
    <row r="24" spans="2:3" s="5" customFormat="1" ht="8.25" customHeight="1">
      <c r="B24" s="41"/>
      <c r="C24" s="41"/>
    </row>
    <row r="25" spans="1:7" s="5" customFormat="1" ht="78" customHeight="1">
      <c r="A25" s="2" t="s">
        <v>11</v>
      </c>
      <c r="B25" s="35" t="s">
        <v>16</v>
      </c>
      <c r="C25" s="35" t="s">
        <v>54</v>
      </c>
      <c r="D25" s="35" t="s">
        <v>53</v>
      </c>
      <c r="E25" s="2" t="s">
        <v>17</v>
      </c>
      <c r="F25" s="2" t="s">
        <v>56</v>
      </c>
      <c r="G25" s="2" t="s">
        <v>57</v>
      </c>
    </row>
    <row r="26" spans="1:7" s="36" customFormat="1" ht="24.75" customHeight="1">
      <c r="A26" s="51" t="s">
        <v>41</v>
      </c>
      <c r="B26" s="52"/>
      <c r="C26" s="52"/>
      <c r="D26" s="52"/>
      <c r="E26" s="52"/>
      <c r="F26" s="52"/>
      <c r="G26" s="53"/>
    </row>
    <row r="27" spans="1:7" s="42" customFormat="1" ht="18.75">
      <c r="A27" s="6" t="s">
        <v>20</v>
      </c>
      <c r="B27" s="7" t="s">
        <v>22</v>
      </c>
      <c r="C27" s="22">
        <f>C28+C29</f>
        <v>7377.099999999999</v>
      </c>
      <c r="D27" s="22">
        <f>D28+D29</f>
        <v>6723.200000000001</v>
      </c>
      <c r="E27" s="22">
        <f>E28+E29</f>
        <v>5750.2</v>
      </c>
      <c r="F27" s="23">
        <f>IF(C27=0,"",E27/C27*100)</f>
        <v>77.94661858996082</v>
      </c>
      <c r="G27" s="24">
        <f>C27-E27</f>
        <v>1626.8999999999996</v>
      </c>
    </row>
    <row r="28" spans="1:7" s="5" customFormat="1" ht="79.5" customHeight="1">
      <c r="A28" s="8" t="s">
        <v>12</v>
      </c>
      <c r="B28" s="9" t="s">
        <v>13</v>
      </c>
      <c r="C28" s="18" t="s">
        <v>58</v>
      </c>
      <c r="D28" s="28">
        <v>4792.1</v>
      </c>
      <c r="E28" s="28">
        <v>3912.4</v>
      </c>
      <c r="F28" s="20">
        <f aca="true" t="shared" si="2" ref="F28:F41">IF(C28=0,"",E28/C28*100)</f>
        <v>72.60782421498033</v>
      </c>
      <c r="G28" s="18">
        <f aca="true" t="shared" si="3" ref="G28:G41">C28-E28</f>
        <v>1475.9999999999995</v>
      </c>
    </row>
    <row r="29" spans="1:7" s="5" customFormat="1" ht="18.75">
      <c r="A29" s="8" t="s">
        <v>14</v>
      </c>
      <c r="B29" s="9" t="s">
        <v>15</v>
      </c>
      <c r="C29" s="18" t="s">
        <v>59</v>
      </c>
      <c r="D29" s="28">
        <v>1931.1</v>
      </c>
      <c r="E29" s="28">
        <v>1837.8</v>
      </c>
      <c r="F29" s="20">
        <f t="shared" si="2"/>
        <v>92.41212852617288</v>
      </c>
      <c r="G29" s="18">
        <f t="shared" si="3"/>
        <v>150.9000000000001</v>
      </c>
    </row>
    <row r="30" spans="1:7" s="42" customFormat="1" ht="18.75">
      <c r="A30" s="6" t="s">
        <v>21</v>
      </c>
      <c r="B30" s="7" t="s">
        <v>23</v>
      </c>
      <c r="C30" s="29">
        <f>C31+C32+C33</f>
        <v>2178.2999999999997</v>
      </c>
      <c r="D30" s="29">
        <f>SUM(D31:D33)</f>
        <v>2178.2999999999997</v>
      </c>
      <c r="E30" s="29">
        <f>SUM(E31:E33)</f>
        <v>1879.5</v>
      </c>
      <c r="F30" s="23">
        <f t="shared" si="2"/>
        <v>86.2828811458477</v>
      </c>
      <c r="G30" s="24">
        <f t="shared" si="3"/>
        <v>298.7999999999997</v>
      </c>
    </row>
    <row r="31" spans="1:7" s="5" customFormat="1" ht="18.75">
      <c r="A31" s="8" t="s">
        <v>14</v>
      </c>
      <c r="B31" s="9" t="s">
        <v>15</v>
      </c>
      <c r="C31" s="18" t="s">
        <v>60</v>
      </c>
      <c r="D31" s="28">
        <v>1709.6</v>
      </c>
      <c r="E31" s="28">
        <v>1635.1</v>
      </c>
      <c r="F31" s="20">
        <f t="shared" si="2"/>
        <v>95.64225549836219</v>
      </c>
      <c r="G31" s="18">
        <f t="shared" si="3"/>
        <v>74.5</v>
      </c>
    </row>
    <row r="32" spans="1:7" s="5" customFormat="1" ht="37.5">
      <c r="A32" s="10" t="s">
        <v>32</v>
      </c>
      <c r="B32" s="9" t="s">
        <v>24</v>
      </c>
      <c r="C32" s="18">
        <v>170</v>
      </c>
      <c r="D32" s="28">
        <v>170</v>
      </c>
      <c r="E32" s="28">
        <v>68.2</v>
      </c>
      <c r="F32" s="20">
        <f t="shared" si="2"/>
        <v>40.11764705882353</v>
      </c>
      <c r="G32" s="18">
        <f t="shared" si="3"/>
        <v>101.8</v>
      </c>
    </row>
    <row r="33" spans="1:7" s="5" customFormat="1" ht="37.5">
      <c r="A33" s="10" t="s">
        <v>33</v>
      </c>
      <c r="B33" s="9" t="s">
        <v>25</v>
      </c>
      <c r="C33" s="18" t="s">
        <v>61</v>
      </c>
      <c r="D33" s="28">
        <v>298.7</v>
      </c>
      <c r="E33" s="28">
        <v>176.2</v>
      </c>
      <c r="F33" s="20">
        <f t="shared" si="2"/>
        <v>58.988952125878804</v>
      </c>
      <c r="G33" s="18">
        <f t="shared" si="3"/>
        <v>122.5</v>
      </c>
    </row>
    <row r="34" spans="1:7" s="42" customFormat="1" ht="37.5">
      <c r="A34" s="43" t="s">
        <v>34</v>
      </c>
      <c r="B34" s="7" t="s">
        <v>26</v>
      </c>
      <c r="C34" s="29">
        <f>C35+C36</f>
        <v>335.2</v>
      </c>
      <c r="D34" s="29">
        <f>SUM(D35:D36)</f>
        <v>335.2</v>
      </c>
      <c r="E34" s="29">
        <f>SUM(E35:E36)</f>
        <v>305.5</v>
      </c>
      <c r="F34" s="23">
        <f t="shared" si="2"/>
        <v>91.13961813842482</v>
      </c>
      <c r="G34" s="24">
        <f t="shared" si="3"/>
        <v>29.69999999999999</v>
      </c>
    </row>
    <row r="35" spans="1:7" s="5" customFormat="1" ht="18.75">
      <c r="A35" s="10" t="s">
        <v>35</v>
      </c>
      <c r="B35" s="9" t="s">
        <v>27</v>
      </c>
      <c r="C35" s="18" t="s">
        <v>62</v>
      </c>
      <c r="D35" s="28">
        <v>266.4</v>
      </c>
      <c r="E35" s="28">
        <v>265.7</v>
      </c>
      <c r="F35" s="20">
        <f t="shared" si="2"/>
        <v>99.73723723723724</v>
      </c>
      <c r="G35" s="18">
        <f t="shared" si="3"/>
        <v>0.6999999999999886</v>
      </c>
    </row>
    <row r="36" spans="1:7" s="5" customFormat="1" ht="18.75">
      <c r="A36" s="10" t="s">
        <v>45</v>
      </c>
      <c r="B36" s="9" t="s">
        <v>44</v>
      </c>
      <c r="C36" s="18" t="s">
        <v>63</v>
      </c>
      <c r="D36" s="28">
        <v>68.8</v>
      </c>
      <c r="E36" s="28">
        <v>39.8</v>
      </c>
      <c r="F36" s="20">
        <f t="shared" si="2"/>
        <v>57.84883720930233</v>
      </c>
      <c r="G36" s="18">
        <f t="shared" si="3"/>
        <v>29</v>
      </c>
    </row>
    <row r="37" spans="1:7" s="42" customFormat="1" ht="42" customHeight="1">
      <c r="A37" s="11" t="s">
        <v>36</v>
      </c>
      <c r="B37" s="7" t="s">
        <v>28</v>
      </c>
      <c r="C37" s="29">
        <f>C38+C39+C40</f>
        <v>6339.6</v>
      </c>
      <c r="D37" s="29">
        <f>SUM(D38:D40)</f>
        <v>6108</v>
      </c>
      <c r="E37" s="29">
        <f>SUM(E38:E40)</f>
        <v>5233.2</v>
      </c>
      <c r="F37" s="23">
        <f t="shared" si="2"/>
        <v>82.5477948135529</v>
      </c>
      <c r="G37" s="24">
        <f t="shared" si="3"/>
        <v>1106.4000000000005</v>
      </c>
    </row>
    <row r="38" spans="1:7" s="5" customFormat="1" ht="25.5" customHeight="1">
      <c r="A38" s="10" t="s">
        <v>14</v>
      </c>
      <c r="B38" s="9" t="s">
        <v>15</v>
      </c>
      <c r="C38" s="18">
        <v>2</v>
      </c>
      <c r="D38" s="28">
        <v>2</v>
      </c>
      <c r="E38" s="28">
        <v>2</v>
      </c>
      <c r="F38" s="20">
        <f t="shared" si="2"/>
        <v>100</v>
      </c>
      <c r="G38" s="18">
        <f t="shared" si="3"/>
        <v>0</v>
      </c>
    </row>
    <row r="39" spans="1:7" s="5" customFormat="1" ht="98.25" customHeight="1">
      <c r="A39" s="10" t="s">
        <v>37</v>
      </c>
      <c r="B39" s="9" t="s">
        <v>29</v>
      </c>
      <c r="C39" s="18" t="s">
        <v>65</v>
      </c>
      <c r="D39" s="28">
        <v>5892.3</v>
      </c>
      <c r="E39" s="28">
        <v>5078.8</v>
      </c>
      <c r="F39" s="20">
        <f t="shared" si="2"/>
        <v>82.98692810457517</v>
      </c>
      <c r="G39" s="18">
        <f t="shared" si="3"/>
        <v>1041.1999999999998</v>
      </c>
    </row>
    <row r="40" spans="1:7" s="5" customFormat="1" ht="56.25">
      <c r="A40" s="10" t="s">
        <v>38</v>
      </c>
      <c r="B40" s="9" t="s">
        <v>30</v>
      </c>
      <c r="C40" s="18" t="s">
        <v>64</v>
      </c>
      <c r="D40" s="28">
        <v>213.7</v>
      </c>
      <c r="E40" s="28">
        <v>152.4</v>
      </c>
      <c r="F40" s="20">
        <f t="shared" si="2"/>
        <v>70.03676470588236</v>
      </c>
      <c r="G40" s="18">
        <f>C40-E40</f>
        <v>65.19999999999999</v>
      </c>
    </row>
    <row r="41" spans="1:7" s="44" customFormat="1" ht="20.25">
      <c r="A41" s="13" t="s">
        <v>31</v>
      </c>
      <c r="B41" s="14"/>
      <c r="C41" s="30">
        <f>SUM(C27,C30,C34,C37)</f>
        <v>16230.2</v>
      </c>
      <c r="D41" s="30">
        <f>SUM(D27,D30,D34,D37)</f>
        <v>15344.7</v>
      </c>
      <c r="E41" s="30">
        <f>SUM(E27,E30,E34,E37)</f>
        <v>13168.4</v>
      </c>
      <c r="F41" s="26">
        <f t="shared" si="2"/>
        <v>81.13516777365652</v>
      </c>
      <c r="G41" s="27">
        <f t="shared" si="3"/>
        <v>3061.800000000001</v>
      </c>
    </row>
    <row r="42" spans="1:7" s="36" customFormat="1" ht="24.75" customHeight="1">
      <c r="A42" s="51" t="s">
        <v>42</v>
      </c>
      <c r="B42" s="52"/>
      <c r="C42" s="52"/>
      <c r="D42" s="52"/>
      <c r="E42" s="52"/>
      <c r="F42" s="52"/>
      <c r="G42" s="53"/>
    </row>
    <row r="43" spans="1:7" s="5" customFormat="1" ht="84" customHeight="1">
      <c r="A43" s="2" t="s">
        <v>11</v>
      </c>
      <c r="B43" s="35" t="s">
        <v>16</v>
      </c>
      <c r="C43" s="35" t="s">
        <v>54</v>
      </c>
      <c r="D43" s="35" t="s">
        <v>53</v>
      </c>
      <c r="E43" s="2" t="s">
        <v>17</v>
      </c>
      <c r="F43" s="2" t="s">
        <v>19</v>
      </c>
      <c r="G43" s="2" t="s">
        <v>18</v>
      </c>
    </row>
    <row r="44" spans="1:7" s="12" customFormat="1" ht="24.75" customHeight="1">
      <c r="A44" s="6" t="s">
        <v>20</v>
      </c>
      <c r="B44" s="7" t="s">
        <v>22</v>
      </c>
      <c r="C44" s="22">
        <f>C45</f>
        <v>114.8</v>
      </c>
      <c r="D44" s="22">
        <f>SUM(D45)</f>
        <v>114.8</v>
      </c>
      <c r="E44" s="22">
        <f>SUM(E45)</f>
        <v>143.7</v>
      </c>
      <c r="F44" s="20">
        <f>IF(C44=0,"",E44/C44*100)</f>
        <v>125.17421602787455</v>
      </c>
      <c r="G44" s="18">
        <f>C44-E44</f>
        <v>-28.89999999999999</v>
      </c>
    </row>
    <row r="45" spans="1:7" s="36" customFormat="1" ht="74.25" customHeight="1">
      <c r="A45" s="8" t="s">
        <v>12</v>
      </c>
      <c r="B45" s="9" t="s">
        <v>13</v>
      </c>
      <c r="C45" s="18">
        <v>114.8</v>
      </c>
      <c r="D45" s="21">
        <v>114.8</v>
      </c>
      <c r="E45" s="21">
        <v>143.7</v>
      </c>
      <c r="F45" s="20">
        <f>IF(C45=0,"",E45/C45*100)</f>
        <v>125.17421602787455</v>
      </c>
      <c r="G45" s="18">
        <f>C45-E45</f>
        <v>-28.89999999999999</v>
      </c>
    </row>
    <row r="46" spans="1:7" s="12" customFormat="1" ht="24.75" customHeight="1">
      <c r="A46" s="6" t="s">
        <v>21</v>
      </c>
      <c r="B46" s="7" t="s">
        <v>23</v>
      </c>
      <c r="C46" s="22">
        <f>C47</f>
        <v>90</v>
      </c>
      <c r="D46" s="22">
        <f>SUM(D47)</f>
        <v>90</v>
      </c>
      <c r="E46" s="22">
        <f>SUM(E47)</f>
        <v>0</v>
      </c>
      <c r="F46" s="23">
        <f aca="true" t="shared" si="4" ref="F46:F51">IF(C46=0,"",E46/C46*100)</f>
        <v>0</v>
      </c>
      <c r="G46" s="24">
        <f aca="true" t="shared" si="5" ref="G46:G51">C46-E46</f>
        <v>90</v>
      </c>
    </row>
    <row r="47" spans="1:7" s="36" customFormat="1" ht="24.75" customHeight="1">
      <c r="A47" s="8" t="s">
        <v>47</v>
      </c>
      <c r="B47" s="9" t="s">
        <v>46</v>
      </c>
      <c r="C47" s="18">
        <v>90</v>
      </c>
      <c r="D47" s="21">
        <v>90</v>
      </c>
      <c r="E47" s="21"/>
      <c r="F47" s="20">
        <f t="shared" si="4"/>
        <v>0</v>
      </c>
      <c r="G47" s="18">
        <f t="shared" si="5"/>
        <v>90</v>
      </c>
    </row>
    <row r="48" spans="1:7" s="12" customFormat="1" ht="37.5">
      <c r="A48" s="6" t="s">
        <v>49</v>
      </c>
      <c r="B48" s="7" t="s">
        <v>48</v>
      </c>
      <c r="C48" s="22">
        <f>C49</f>
        <v>706.5</v>
      </c>
      <c r="D48" s="22">
        <f>SUM(D49)</f>
        <v>706.5</v>
      </c>
      <c r="E48" s="22">
        <f>SUM(E49)</f>
        <v>706.5</v>
      </c>
      <c r="F48" s="23">
        <f t="shared" si="4"/>
        <v>100</v>
      </c>
      <c r="G48" s="24">
        <f t="shared" si="5"/>
        <v>0</v>
      </c>
    </row>
    <row r="49" spans="1:7" s="45" customFormat="1" ht="20.25">
      <c r="A49" s="8" t="s">
        <v>51</v>
      </c>
      <c r="B49" s="9" t="s">
        <v>50</v>
      </c>
      <c r="C49" s="18">
        <v>706.5</v>
      </c>
      <c r="D49" s="21">
        <v>706.5</v>
      </c>
      <c r="E49" s="21">
        <v>706.5</v>
      </c>
      <c r="F49" s="20">
        <f t="shared" si="4"/>
        <v>100</v>
      </c>
      <c r="G49" s="18">
        <f t="shared" si="5"/>
        <v>0</v>
      </c>
    </row>
    <row r="50" spans="1:7" s="16" customFormat="1" ht="20.25">
      <c r="A50" s="13" t="s">
        <v>31</v>
      </c>
      <c r="B50" s="14"/>
      <c r="C50" s="25">
        <f>SUM(C44,C46,C48)</f>
        <v>911.3</v>
      </c>
      <c r="D50" s="25">
        <f>SUM(D44,D46,D48)</f>
        <v>911.3</v>
      </c>
      <c r="E50" s="25">
        <f>SUM(E44,E46,E48)</f>
        <v>850.2</v>
      </c>
      <c r="F50" s="26">
        <f t="shared" si="4"/>
        <v>93.29529243937233</v>
      </c>
      <c r="G50" s="27">
        <f t="shared" si="5"/>
        <v>61.09999999999991</v>
      </c>
    </row>
    <row r="51" spans="1:7" s="16" customFormat="1" ht="40.5">
      <c r="A51" s="19" t="s">
        <v>66</v>
      </c>
      <c r="B51" s="15"/>
      <c r="C51" s="25">
        <f>SUM(C41,C50)</f>
        <v>17141.5</v>
      </c>
      <c r="D51" s="25">
        <f>SUM(D41,D50)</f>
        <v>16256</v>
      </c>
      <c r="E51" s="25">
        <f>SUM(E41,E50)</f>
        <v>14018.6</v>
      </c>
      <c r="F51" s="26">
        <f t="shared" si="4"/>
        <v>81.78164104658285</v>
      </c>
      <c r="G51" s="27">
        <f t="shared" si="5"/>
        <v>3122.8999999999996</v>
      </c>
    </row>
    <row r="52" spans="2:3" s="5" customFormat="1" ht="15.75">
      <c r="B52" s="41"/>
      <c r="C52" s="41"/>
    </row>
    <row r="53" spans="2:3" s="5" customFormat="1" ht="15.75">
      <c r="B53" s="41"/>
      <c r="C53" s="41"/>
    </row>
    <row r="54" spans="2:3" s="5" customFormat="1" ht="15.75">
      <c r="B54" s="41"/>
      <c r="C54" s="41"/>
    </row>
    <row r="55" spans="2:3" s="5" customFormat="1" ht="15.75">
      <c r="B55" s="41"/>
      <c r="C55" s="41"/>
    </row>
    <row r="56" spans="2:3" s="5" customFormat="1" ht="15.75">
      <c r="B56" s="41"/>
      <c r="C56" s="41"/>
    </row>
    <row r="57" spans="2:3" s="5" customFormat="1" ht="15.75">
      <c r="B57" s="41"/>
      <c r="C57" s="41"/>
    </row>
    <row r="58" spans="2:3" s="5" customFormat="1" ht="15.75">
      <c r="B58" s="41"/>
      <c r="C58" s="41"/>
    </row>
    <row r="59" spans="2:3" s="5" customFormat="1" ht="15.75">
      <c r="B59" s="41"/>
      <c r="C59" s="41"/>
    </row>
    <row r="60" spans="2:3" s="5" customFormat="1" ht="15.75">
      <c r="B60" s="41"/>
      <c r="C60" s="41"/>
    </row>
    <row r="61" spans="2:3" s="5" customFormat="1" ht="15.75">
      <c r="B61" s="41"/>
      <c r="C61" s="41"/>
    </row>
    <row r="62" spans="2:3" s="5" customFormat="1" ht="15.75">
      <c r="B62" s="41"/>
      <c r="C62" s="41"/>
    </row>
    <row r="63" spans="2:3" s="5" customFormat="1" ht="15.75">
      <c r="B63" s="41"/>
      <c r="C63" s="41"/>
    </row>
    <row r="64" spans="2:3" s="5" customFormat="1" ht="15.75">
      <c r="B64" s="41"/>
      <c r="C64" s="41"/>
    </row>
    <row r="65" spans="2:3" s="5" customFormat="1" ht="15.75">
      <c r="B65" s="41"/>
      <c r="C65" s="41"/>
    </row>
    <row r="66" spans="2:3" s="5" customFormat="1" ht="15.75">
      <c r="B66" s="41"/>
      <c r="C66" s="41"/>
    </row>
    <row r="67" spans="2:3" s="5" customFormat="1" ht="15.75">
      <c r="B67" s="41"/>
      <c r="C67" s="41"/>
    </row>
    <row r="68" spans="2:3" s="5" customFormat="1" ht="15.75">
      <c r="B68" s="41"/>
      <c r="C68" s="41"/>
    </row>
    <row r="69" spans="2:3" s="5" customFormat="1" ht="15.75">
      <c r="B69" s="41"/>
      <c r="C69" s="41"/>
    </row>
    <row r="70" spans="2:3" s="5" customFormat="1" ht="15.75">
      <c r="B70" s="41"/>
      <c r="C70" s="41"/>
    </row>
    <row r="71" spans="2:3" s="5" customFormat="1" ht="15.75">
      <c r="B71" s="41"/>
      <c r="C71" s="41"/>
    </row>
    <row r="72" spans="2:3" s="5" customFormat="1" ht="15.75">
      <c r="B72" s="41"/>
      <c r="C72" s="41"/>
    </row>
    <row r="73" spans="2:3" s="5" customFormat="1" ht="15.75">
      <c r="B73" s="41"/>
      <c r="C73" s="41"/>
    </row>
    <row r="74" spans="2:3" s="5" customFormat="1" ht="15.75">
      <c r="B74" s="41"/>
      <c r="C74" s="41"/>
    </row>
    <row r="75" spans="2:3" s="5" customFormat="1" ht="15.75">
      <c r="B75" s="41"/>
      <c r="C75" s="41"/>
    </row>
    <row r="76" spans="2:3" s="5" customFormat="1" ht="15.75">
      <c r="B76" s="41"/>
      <c r="C76" s="41"/>
    </row>
    <row r="77" spans="2:3" s="5" customFormat="1" ht="15.75">
      <c r="B77" s="41"/>
      <c r="C77" s="41"/>
    </row>
    <row r="78" spans="2:3" s="5" customFormat="1" ht="15.75">
      <c r="B78" s="41"/>
      <c r="C78" s="41"/>
    </row>
    <row r="79" spans="2:3" s="5" customFormat="1" ht="15.75">
      <c r="B79" s="41"/>
      <c r="C79" s="41"/>
    </row>
    <row r="80" spans="2:3" s="5" customFormat="1" ht="15.75">
      <c r="B80" s="41"/>
      <c r="C80" s="41"/>
    </row>
    <row r="81" spans="2:3" s="5" customFormat="1" ht="15.75">
      <c r="B81" s="41"/>
      <c r="C81" s="41"/>
    </row>
    <row r="82" spans="2:3" s="5" customFormat="1" ht="15.75">
      <c r="B82" s="41"/>
      <c r="C82" s="41"/>
    </row>
    <row r="83" spans="2:3" s="5" customFormat="1" ht="15.75">
      <c r="B83" s="41"/>
      <c r="C83" s="41"/>
    </row>
    <row r="84" spans="2:3" s="5" customFormat="1" ht="15.75">
      <c r="B84" s="41"/>
      <c r="C84" s="41"/>
    </row>
    <row r="85" spans="2:3" s="5" customFormat="1" ht="15.75">
      <c r="B85" s="41"/>
      <c r="C85" s="41"/>
    </row>
    <row r="86" spans="2:3" s="5" customFormat="1" ht="15.75">
      <c r="B86" s="41"/>
      <c r="C86" s="41"/>
    </row>
    <row r="87" spans="2:3" s="5" customFormat="1" ht="15.75">
      <c r="B87" s="41"/>
      <c r="C87" s="41"/>
    </row>
    <row r="88" spans="2:3" s="5" customFormat="1" ht="15.75">
      <c r="B88" s="41"/>
      <c r="C88" s="41"/>
    </row>
    <row r="89" spans="2:3" s="5" customFormat="1" ht="15.75">
      <c r="B89" s="41"/>
      <c r="C89" s="41"/>
    </row>
    <row r="90" spans="2:3" s="5" customFormat="1" ht="15.75">
      <c r="B90" s="41"/>
      <c r="C90" s="41"/>
    </row>
    <row r="91" spans="2:3" s="5" customFormat="1" ht="15.75">
      <c r="B91" s="41"/>
      <c r="C91" s="41"/>
    </row>
    <row r="92" spans="2:3" s="5" customFormat="1" ht="15.75">
      <c r="B92" s="41"/>
      <c r="C92" s="41"/>
    </row>
    <row r="93" spans="2:3" s="5" customFormat="1" ht="15.75">
      <c r="B93" s="41"/>
      <c r="C93" s="41"/>
    </row>
    <row r="94" spans="2:3" s="5" customFormat="1" ht="15.75">
      <c r="B94" s="41"/>
      <c r="C94" s="41"/>
    </row>
    <row r="95" spans="2:3" s="5" customFormat="1" ht="15.75">
      <c r="B95" s="41"/>
      <c r="C95" s="41"/>
    </row>
    <row r="96" spans="2:3" s="5" customFormat="1" ht="15.75">
      <c r="B96" s="41"/>
      <c r="C96" s="41"/>
    </row>
    <row r="97" spans="2:3" s="5" customFormat="1" ht="15.75">
      <c r="B97" s="41"/>
      <c r="C97" s="41"/>
    </row>
    <row r="98" spans="2:3" s="5" customFormat="1" ht="15.75">
      <c r="B98" s="41"/>
      <c r="C98" s="41"/>
    </row>
    <row r="99" spans="2:3" s="5" customFormat="1" ht="15.75">
      <c r="B99" s="41"/>
      <c r="C99" s="41"/>
    </row>
    <row r="100" spans="2:3" s="5" customFormat="1" ht="15.75">
      <c r="B100" s="41"/>
      <c r="C100" s="41"/>
    </row>
    <row r="101" spans="2:3" s="5" customFormat="1" ht="15.75">
      <c r="B101" s="41"/>
      <c r="C101" s="41"/>
    </row>
    <row r="102" spans="2:3" s="5" customFormat="1" ht="15.75">
      <c r="B102" s="41"/>
      <c r="C102" s="41"/>
    </row>
    <row r="103" spans="2:3" s="5" customFormat="1" ht="15.75">
      <c r="B103" s="41"/>
      <c r="C103" s="41"/>
    </row>
    <row r="104" spans="2:3" s="5" customFormat="1" ht="15.75">
      <c r="B104" s="41"/>
      <c r="C104" s="41"/>
    </row>
    <row r="105" spans="2:3" s="5" customFormat="1" ht="15.75">
      <c r="B105" s="41"/>
      <c r="C105" s="41"/>
    </row>
    <row r="106" spans="2:3" s="5" customFormat="1" ht="15.75">
      <c r="B106" s="41"/>
      <c r="C106" s="41"/>
    </row>
    <row r="107" spans="2:3" s="5" customFormat="1" ht="15.75">
      <c r="B107" s="41"/>
      <c r="C107" s="41"/>
    </row>
    <row r="108" spans="2:3" s="5" customFormat="1" ht="15.75">
      <c r="B108" s="41"/>
      <c r="C108" s="41"/>
    </row>
    <row r="109" spans="2:3" s="5" customFormat="1" ht="15.75">
      <c r="B109" s="41"/>
      <c r="C109" s="41"/>
    </row>
    <row r="110" spans="2:3" s="5" customFormat="1" ht="15.75">
      <c r="B110" s="41"/>
      <c r="C110" s="41"/>
    </row>
    <row r="111" spans="2:3" s="5" customFormat="1" ht="15.75">
      <c r="B111" s="41"/>
      <c r="C111" s="41"/>
    </row>
    <row r="112" spans="2:3" s="5" customFormat="1" ht="15.75">
      <c r="B112" s="41"/>
      <c r="C112" s="41"/>
    </row>
    <row r="113" spans="2:3" s="5" customFormat="1" ht="15.75">
      <c r="B113" s="41"/>
      <c r="C113" s="41"/>
    </row>
    <row r="114" spans="2:3" s="5" customFormat="1" ht="15.75">
      <c r="B114" s="41"/>
      <c r="C114" s="41"/>
    </row>
    <row r="115" spans="2:3" s="5" customFormat="1" ht="15.75">
      <c r="B115" s="41"/>
      <c r="C115" s="41"/>
    </row>
    <row r="116" spans="2:3" s="5" customFormat="1" ht="15.75">
      <c r="B116" s="41"/>
      <c r="C116" s="41"/>
    </row>
    <row r="117" spans="2:3" s="5" customFormat="1" ht="15.75">
      <c r="B117" s="41"/>
      <c r="C117" s="41"/>
    </row>
    <row r="118" spans="2:3" s="5" customFormat="1" ht="15.75">
      <c r="B118" s="41"/>
      <c r="C118" s="41"/>
    </row>
    <row r="119" spans="2:3" s="5" customFormat="1" ht="15.75">
      <c r="B119" s="41"/>
      <c r="C119" s="41"/>
    </row>
    <row r="120" spans="2:3" s="5" customFormat="1" ht="15.75">
      <c r="B120" s="41"/>
      <c r="C120" s="41"/>
    </row>
    <row r="121" spans="2:3" s="5" customFormat="1" ht="15.75">
      <c r="B121" s="41"/>
      <c r="C121" s="41"/>
    </row>
    <row r="122" spans="2:3" s="5" customFormat="1" ht="15.75">
      <c r="B122" s="41"/>
      <c r="C122" s="41"/>
    </row>
    <row r="123" spans="2:3" s="5" customFormat="1" ht="15.75">
      <c r="B123" s="41"/>
      <c r="C123" s="41"/>
    </row>
    <row r="124" spans="2:3" s="5" customFormat="1" ht="15.75">
      <c r="B124" s="41"/>
      <c r="C124" s="41"/>
    </row>
    <row r="125" spans="2:3" s="5" customFormat="1" ht="15.75">
      <c r="B125" s="41"/>
      <c r="C125" s="41"/>
    </row>
    <row r="126" spans="2:3" s="5" customFormat="1" ht="15.75">
      <c r="B126" s="41"/>
      <c r="C126" s="41"/>
    </row>
    <row r="127" spans="2:3" s="5" customFormat="1" ht="15.75">
      <c r="B127" s="41"/>
      <c r="C127" s="41"/>
    </row>
    <row r="128" spans="2:3" s="5" customFormat="1" ht="15.75">
      <c r="B128" s="41"/>
      <c r="C128" s="41"/>
    </row>
    <row r="129" spans="2:3" s="5" customFormat="1" ht="15.75">
      <c r="B129" s="41"/>
      <c r="C129" s="41"/>
    </row>
    <row r="130" spans="2:3" s="5" customFormat="1" ht="15.75">
      <c r="B130" s="41"/>
      <c r="C130" s="41"/>
    </row>
    <row r="131" spans="2:3" s="5" customFormat="1" ht="15.75">
      <c r="B131" s="41"/>
      <c r="C131" s="41"/>
    </row>
    <row r="132" spans="2:3" s="5" customFormat="1" ht="15.75">
      <c r="B132" s="41"/>
      <c r="C132" s="41"/>
    </row>
    <row r="133" spans="2:3" s="5" customFormat="1" ht="15.75">
      <c r="B133" s="41"/>
      <c r="C133" s="41"/>
    </row>
    <row r="134" spans="2:3" s="5" customFormat="1" ht="15.75">
      <c r="B134" s="41"/>
      <c r="C134" s="41"/>
    </row>
    <row r="135" spans="2:3" s="5" customFormat="1" ht="15.75">
      <c r="B135" s="41"/>
      <c r="C135" s="41"/>
    </row>
    <row r="136" spans="2:3" s="5" customFormat="1" ht="15.75">
      <c r="B136" s="41"/>
      <c r="C136" s="41"/>
    </row>
    <row r="137" spans="2:3" s="5" customFormat="1" ht="15.75">
      <c r="B137" s="41"/>
      <c r="C137" s="41"/>
    </row>
    <row r="138" spans="2:3" s="5" customFormat="1" ht="15.75">
      <c r="B138" s="41"/>
      <c r="C138" s="41"/>
    </row>
    <row r="139" spans="2:3" s="5" customFormat="1" ht="15.75">
      <c r="B139" s="41"/>
      <c r="C139" s="41"/>
    </row>
    <row r="140" spans="2:3" s="5" customFormat="1" ht="15.75">
      <c r="B140" s="41"/>
      <c r="C140" s="41"/>
    </row>
    <row r="141" spans="2:3" s="5" customFormat="1" ht="15.75">
      <c r="B141" s="41"/>
      <c r="C141" s="41"/>
    </row>
    <row r="142" spans="2:3" s="5" customFormat="1" ht="15.75">
      <c r="B142" s="41"/>
      <c r="C142" s="41"/>
    </row>
    <row r="143" spans="2:3" s="5" customFormat="1" ht="15.75">
      <c r="B143" s="41"/>
      <c r="C143" s="41"/>
    </row>
    <row r="144" spans="2:3" s="5" customFormat="1" ht="15.75">
      <c r="B144" s="41"/>
      <c r="C144" s="41"/>
    </row>
    <row r="145" spans="2:3" s="5" customFormat="1" ht="15.75">
      <c r="B145" s="41"/>
      <c r="C145" s="41"/>
    </row>
    <row r="146" spans="2:3" s="5" customFormat="1" ht="15.75">
      <c r="B146" s="41"/>
      <c r="C146" s="41"/>
    </row>
    <row r="147" spans="2:3" s="5" customFormat="1" ht="15.75">
      <c r="B147" s="41"/>
      <c r="C147" s="41"/>
    </row>
    <row r="148" spans="2:3" s="5" customFormat="1" ht="15.75">
      <c r="B148" s="41"/>
      <c r="C148" s="41"/>
    </row>
    <row r="149" spans="2:3" s="5" customFormat="1" ht="15.75">
      <c r="B149" s="41"/>
      <c r="C149" s="41"/>
    </row>
    <row r="150" spans="2:3" s="5" customFormat="1" ht="15.75">
      <c r="B150" s="41"/>
      <c r="C150" s="41"/>
    </row>
    <row r="151" spans="2:3" s="5" customFormat="1" ht="15.75">
      <c r="B151" s="41"/>
      <c r="C151" s="41"/>
    </row>
    <row r="152" spans="2:3" s="5" customFormat="1" ht="15.75">
      <c r="B152" s="41"/>
      <c r="C152" s="41"/>
    </row>
    <row r="153" spans="2:3" s="5" customFormat="1" ht="15.75">
      <c r="B153" s="41"/>
      <c r="C153" s="41"/>
    </row>
    <row r="154" spans="2:3" s="5" customFormat="1" ht="15.75">
      <c r="B154" s="41"/>
      <c r="C154" s="41"/>
    </row>
    <row r="155" spans="2:3" s="5" customFormat="1" ht="15.75">
      <c r="B155" s="41"/>
      <c r="C155" s="41"/>
    </row>
    <row r="156" spans="2:3" s="5" customFormat="1" ht="15.75">
      <c r="B156" s="41"/>
      <c r="C156" s="41"/>
    </row>
    <row r="157" spans="2:3" s="5" customFormat="1" ht="15.75">
      <c r="B157" s="41"/>
      <c r="C157" s="41"/>
    </row>
    <row r="158" spans="2:3" s="5" customFormat="1" ht="15.75">
      <c r="B158" s="41"/>
      <c r="C158" s="41"/>
    </row>
    <row r="159" spans="2:3" s="5" customFormat="1" ht="15.75">
      <c r="B159" s="41"/>
      <c r="C159" s="41"/>
    </row>
    <row r="160" spans="2:3" s="5" customFormat="1" ht="15.75">
      <c r="B160" s="41"/>
      <c r="C160" s="41"/>
    </row>
    <row r="161" spans="2:3" s="5" customFormat="1" ht="15.75">
      <c r="B161" s="41"/>
      <c r="C161" s="41"/>
    </row>
    <row r="162" spans="2:3" s="5" customFormat="1" ht="15.75">
      <c r="B162" s="41"/>
      <c r="C162" s="41"/>
    </row>
    <row r="163" spans="2:3" s="5" customFormat="1" ht="15.75">
      <c r="B163" s="41"/>
      <c r="C163" s="41"/>
    </row>
    <row r="164" spans="2:3" s="5" customFormat="1" ht="15.75">
      <c r="B164" s="41"/>
      <c r="C164" s="41"/>
    </row>
    <row r="165" spans="2:3" s="5" customFormat="1" ht="15.75">
      <c r="B165" s="41"/>
      <c r="C165" s="41"/>
    </row>
    <row r="166" spans="2:3" s="5" customFormat="1" ht="15.75">
      <c r="B166" s="41"/>
      <c r="C166" s="41"/>
    </row>
    <row r="167" spans="2:3" s="5" customFormat="1" ht="15.75">
      <c r="B167" s="41"/>
      <c r="C167" s="41"/>
    </row>
    <row r="168" spans="2:3" s="5" customFormat="1" ht="15.75">
      <c r="B168" s="41"/>
      <c r="C168" s="41"/>
    </row>
    <row r="169" spans="2:3" s="5" customFormat="1" ht="15.75">
      <c r="B169" s="41"/>
      <c r="C169" s="41"/>
    </row>
    <row r="170" spans="2:3" s="5" customFormat="1" ht="15.75">
      <c r="B170" s="41"/>
      <c r="C170" s="41"/>
    </row>
    <row r="171" spans="2:3" s="5" customFormat="1" ht="15.75">
      <c r="B171" s="41"/>
      <c r="C171" s="41"/>
    </row>
    <row r="172" spans="2:3" s="5" customFormat="1" ht="15.75">
      <c r="B172" s="41"/>
      <c r="C172" s="41"/>
    </row>
    <row r="173" spans="2:3" s="5" customFormat="1" ht="15.75">
      <c r="B173" s="41"/>
      <c r="C173" s="41"/>
    </row>
    <row r="174" spans="2:3" s="5" customFormat="1" ht="15.75">
      <c r="B174" s="41"/>
      <c r="C174" s="41"/>
    </row>
    <row r="175" spans="2:3" s="5" customFormat="1" ht="15.75">
      <c r="B175" s="41"/>
      <c r="C175" s="41"/>
    </row>
    <row r="176" spans="2:3" s="5" customFormat="1" ht="15.75">
      <c r="B176" s="41"/>
      <c r="C176" s="41"/>
    </row>
    <row r="177" spans="2:3" s="5" customFormat="1" ht="15.75">
      <c r="B177" s="41"/>
      <c r="C177" s="41"/>
    </row>
    <row r="178" spans="2:3" s="5" customFormat="1" ht="15.75">
      <c r="B178" s="41"/>
      <c r="C178" s="41"/>
    </row>
    <row r="179" spans="2:3" s="5" customFormat="1" ht="15.75">
      <c r="B179" s="41"/>
      <c r="C179" s="41"/>
    </row>
    <row r="180" spans="2:3" s="5" customFormat="1" ht="15.75">
      <c r="B180" s="41"/>
      <c r="C180" s="41"/>
    </row>
    <row r="181" spans="2:3" s="5" customFormat="1" ht="15.75">
      <c r="B181" s="41"/>
      <c r="C181" s="41"/>
    </row>
    <row r="182" spans="2:3" s="5" customFormat="1" ht="15.75">
      <c r="B182" s="41"/>
      <c r="C182" s="41"/>
    </row>
    <row r="183" spans="2:3" s="5" customFormat="1" ht="15.75">
      <c r="B183" s="41"/>
      <c r="C183" s="41"/>
    </row>
    <row r="184" spans="2:3" s="5" customFormat="1" ht="15.75">
      <c r="B184" s="41"/>
      <c r="C184" s="41"/>
    </row>
    <row r="185" spans="2:3" s="5" customFormat="1" ht="15.75">
      <c r="B185" s="41"/>
      <c r="C185" s="41"/>
    </row>
    <row r="186" spans="2:3" s="5" customFormat="1" ht="15.75">
      <c r="B186" s="41"/>
      <c r="C186" s="41"/>
    </row>
    <row r="187" spans="2:3" s="5" customFormat="1" ht="15.75">
      <c r="B187" s="41"/>
      <c r="C187" s="41"/>
    </row>
    <row r="188" spans="2:3" s="5" customFormat="1" ht="15.75">
      <c r="B188" s="41"/>
      <c r="C188" s="41"/>
    </row>
    <row r="189" spans="2:3" s="5" customFormat="1" ht="15.75">
      <c r="B189" s="41"/>
      <c r="C189" s="41"/>
    </row>
    <row r="190" spans="2:3" s="5" customFormat="1" ht="15.75">
      <c r="B190" s="41"/>
      <c r="C190" s="41"/>
    </row>
    <row r="191" spans="2:3" s="5" customFormat="1" ht="15.75">
      <c r="B191" s="41"/>
      <c r="C191" s="41"/>
    </row>
    <row r="192" spans="2:3" s="5" customFormat="1" ht="15.75">
      <c r="B192" s="41"/>
      <c r="C192" s="41"/>
    </row>
    <row r="193" spans="2:3" s="5" customFormat="1" ht="15.75">
      <c r="B193" s="41"/>
      <c r="C193" s="41"/>
    </row>
    <row r="194" spans="2:3" s="5" customFormat="1" ht="15.75">
      <c r="B194" s="41"/>
      <c r="C194" s="41"/>
    </row>
    <row r="195" spans="2:3" s="5" customFormat="1" ht="15.75">
      <c r="B195" s="41"/>
      <c r="C195" s="41"/>
    </row>
    <row r="196" spans="2:3" s="5" customFormat="1" ht="15.75">
      <c r="B196" s="41"/>
      <c r="C196" s="41"/>
    </row>
    <row r="197" spans="2:3" s="5" customFormat="1" ht="15.75">
      <c r="B197" s="41"/>
      <c r="C197" s="41"/>
    </row>
    <row r="198" spans="2:3" s="5" customFormat="1" ht="15.75">
      <c r="B198" s="41"/>
      <c r="C198" s="41"/>
    </row>
    <row r="199" spans="2:3" s="5" customFormat="1" ht="15.75">
      <c r="B199" s="41"/>
      <c r="C199" s="41"/>
    </row>
    <row r="200" spans="2:3" s="5" customFormat="1" ht="15.75">
      <c r="B200" s="41"/>
      <c r="C200" s="41"/>
    </row>
    <row r="201" spans="2:3" s="5" customFormat="1" ht="15.75">
      <c r="B201" s="41"/>
      <c r="C201" s="41"/>
    </row>
    <row r="202" spans="2:3" s="5" customFormat="1" ht="15.75">
      <c r="B202" s="41"/>
      <c r="C202" s="41"/>
    </row>
    <row r="203" spans="2:3" s="5" customFormat="1" ht="15.75">
      <c r="B203" s="41"/>
      <c r="C203" s="41"/>
    </row>
    <row r="204" spans="2:3" s="5" customFormat="1" ht="15.75">
      <c r="B204" s="41"/>
      <c r="C204" s="41"/>
    </row>
    <row r="205" spans="2:3" s="5" customFormat="1" ht="15.75">
      <c r="B205" s="41"/>
      <c r="C205" s="41"/>
    </row>
    <row r="206" spans="2:3" s="5" customFormat="1" ht="15.75">
      <c r="B206" s="41"/>
      <c r="C206" s="41"/>
    </row>
    <row r="207" spans="2:3" s="5" customFormat="1" ht="15.75">
      <c r="B207" s="41"/>
      <c r="C207" s="41"/>
    </row>
    <row r="208" spans="2:3" s="5" customFormat="1" ht="15.75">
      <c r="B208" s="41"/>
      <c r="C208" s="41"/>
    </row>
    <row r="209" spans="2:3" s="5" customFormat="1" ht="15.75">
      <c r="B209" s="41"/>
      <c r="C209" s="41"/>
    </row>
  </sheetData>
  <sheetProtection/>
  <mergeCells count="4">
    <mergeCell ref="A8:G8"/>
    <mergeCell ref="A19:G19"/>
    <mergeCell ref="A42:G42"/>
    <mergeCell ref="A26:G26"/>
  </mergeCells>
  <printOptions/>
  <pageMargins left="0.73" right="0.3937007874015748" top="0.24" bottom="0.24" header="0.24" footer="0.24"/>
  <pageSetup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ххх</cp:lastModifiedBy>
  <cp:lastPrinted>2021-11-01T12:14:55Z</cp:lastPrinted>
  <dcterms:created xsi:type="dcterms:W3CDTF">2003-06-12T05:22:25Z</dcterms:created>
  <dcterms:modified xsi:type="dcterms:W3CDTF">2021-11-02T14:46:02Z</dcterms:modified>
  <cp:category/>
  <cp:version/>
  <cp:contentType/>
  <cp:contentStatus/>
</cp:coreProperties>
</file>